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22515" windowHeight="12975"/>
  </bookViews>
  <sheets>
    <sheet name="Transistorberechnung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23" i="1" l="1"/>
  <c r="E21" i="1"/>
  <c r="C27" i="1"/>
  <c r="E27" i="1" s="1"/>
  <c r="C24" i="1"/>
  <c r="E24" i="1" s="1"/>
  <c r="C21" i="1"/>
  <c r="D21" i="1" s="1"/>
  <c r="D24" i="1" l="1"/>
  <c r="D27" i="1"/>
  <c r="C16" i="1"/>
  <c r="C9" i="1"/>
  <c r="C11" i="1" s="1"/>
  <c r="D11" i="1" s="1"/>
  <c r="C13" i="1" l="1"/>
  <c r="D13" i="1" l="1"/>
  <c r="C17" i="1"/>
  <c r="D17" i="1" s="1"/>
</calcChain>
</file>

<file path=xl/sharedStrings.xml><?xml version="1.0" encoding="utf-8"?>
<sst xmlns="http://schemas.openxmlformats.org/spreadsheetml/2006/main" count="26" uniqueCount="23">
  <si>
    <t>Transistorberechnungen</t>
  </si>
  <si>
    <t>Verstärkungsfaktor hFE:</t>
  </si>
  <si>
    <t>Basistrom IBasis:</t>
  </si>
  <si>
    <t>Resultierende Basisspannung URES:</t>
  </si>
  <si>
    <t>Basiswiderstand R1:</t>
  </si>
  <si>
    <t>Steuerspannung UBasis:</t>
  </si>
  <si>
    <t>Arbeitsspannung:</t>
  </si>
  <si>
    <t>Kollektorstrom Ic:</t>
  </si>
  <si>
    <t>Basis-Schaltstrom:</t>
  </si>
  <si>
    <t>Sicherheitsfaktor zum sicheren Schalten</t>
  </si>
  <si>
    <t>Arbeitswiderstand vor dem Kollektor:</t>
  </si>
  <si>
    <t>(Der ausgewählte Transistor muss für diesen Strom sowie die vorliegende Arbeitsspannung geeignet sein)</t>
  </si>
  <si>
    <t>Ohmsches Gesetz</t>
  </si>
  <si>
    <t>Spannung U:</t>
  </si>
  <si>
    <t>Strom I:</t>
  </si>
  <si>
    <t>Widerstand R:</t>
  </si>
  <si>
    <t>1. Widerstand R berechnen</t>
  </si>
  <si>
    <t>2. Strom I berechnen</t>
  </si>
  <si>
    <t>3. Spannung U berechnen</t>
  </si>
  <si>
    <t>Leistung P</t>
  </si>
  <si>
    <t>Transistor-Basiswiderstand berechnen</t>
  </si>
  <si>
    <t xml:space="preserve"> (Verbraucher: z.B. Widerstand R2+ LED D1)</t>
  </si>
  <si>
    <t>Leistungsabfall Basis-Emitter-Strecke UBE: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</si>
</sst>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.0&quot; V&quot;"/>
    <numFmt numFmtId="165" formatCode="0.0&quot; Ohm&quot;"/>
    <numFmt numFmtId="166" formatCode="0.0&quot; mA&quot;"/>
    <numFmt numFmtId="167" formatCode="0&quot;fach&quot;"/>
    <numFmt numFmtId="168" formatCode="0.0&quot; µA&quot;"/>
    <numFmt numFmtId="169" formatCode="0.0&quot; kOhm&quot;"/>
    <numFmt numFmtId="170" formatCode="&quot;= &quot;0&quot; Ohm&quot;"/>
    <numFmt numFmtId="171" formatCode="&quot;= &quot;0.00&quot; mA&quot;"/>
    <numFmt numFmtId="172" formatCode="&quot;= &quot;0.000&quot; Ohm&quot;"/>
    <numFmt numFmtId="173" formatCode="0.00&quot; A&quot;"/>
    <numFmt numFmtId="174" formatCode="&quot;= &quot;0.000&quot; A&quot;"/>
    <numFmt numFmtId="175" formatCode="0.000&quot; Watt&quot;"/>
    <numFmt numFmtId="176" formatCode="&quot;= &quot;0.00&quot; kOhm&quot;"/>
    <numFmt numFmtId="177" formatCode="&quot;= &quot;0.000&quot; V&quot;"/>
    <numFmt numFmtId="178" formatCode="&quot;= &quot;0.00&quot; mV&quot;"/>
    <numFmt numFmtId="179" formatCode="0.0000&quot; A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2" borderId="1" xfId="0" applyNumberFormat="1" applyFill="1" applyBorder="1"/>
    <xf numFmtId="167" fontId="0" fillId="3" borderId="1" xfId="0" applyNumberFormat="1" applyFill="1" applyBorder="1"/>
    <xf numFmtId="168" fontId="0" fillId="2" borderId="1" xfId="0" applyNumberFormat="1" applyFill="1" applyBorder="1"/>
    <xf numFmtId="1" fontId="0" fillId="3" borderId="1" xfId="0" applyNumberFormat="1" applyFill="1" applyBorder="1"/>
    <xf numFmtId="164" fontId="0" fillId="2" borderId="1" xfId="0" applyNumberFormat="1" applyFill="1" applyBorder="1"/>
    <xf numFmtId="169" fontId="1" fillId="2" borderId="1" xfId="0" applyNumberFormat="1" applyFont="1" applyFill="1" applyBorder="1"/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72" fontId="1" fillId="2" borderId="1" xfId="0" applyNumberFormat="1" applyFont="1" applyFill="1" applyBorder="1"/>
    <xf numFmtId="173" fontId="0" fillId="3" borderId="1" xfId="0" applyNumberFormat="1" applyFont="1" applyFill="1" applyBorder="1"/>
    <xf numFmtId="174" fontId="1" fillId="2" borderId="1" xfId="0" applyNumberFormat="1" applyFont="1" applyFill="1" applyBorder="1"/>
    <xf numFmtId="175" fontId="1" fillId="2" borderId="1" xfId="0" applyNumberFormat="1" applyFont="1" applyFill="1" applyBorder="1"/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right"/>
    </xf>
    <xf numFmtId="171" fontId="1" fillId="5" borderId="0" xfId="0" applyNumberFormat="1" applyFont="1" applyFill="1"/>
    <xf numFmtId="170" fontId="1" fillId="2" borderId="1" xfId="0" applyNumberFormat="1" applyFont="1" applyFill="1" applyBorder="1"/>
    <xf numFmtId="171" fontId="1" fillId="2" borderId="1" xfId="0" applyNumberFormat="1" applyFont="1" applyFill="1" applyBorder="1"/>
    <xf numFmtId="0" fontId="0" fillId="8" borderId="1" xfId="0" applyFill="1" applyBorder="1" applyAlignment="1">
      <alignment horizontal="right"/>
    </xf>
    <xf numFmtId="0" fontId="1" fillId="6" borderId="1" xfId="0" applyFont="1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176" fontId="1" fillId="2" borderId="1" xfId="0" applyNumberFormat="1" applyFont="1" applyFill="1" applyBorder="1"/>
    <xf numFmtId="177" fontId="1" fillId="2" borderId="1" xfId="0" applyNumberFormat="1" applyFont="1" applyFill="1" applyBorder="1"/>
    <xf numFmtId="178" fontId="1" fillId="2" borderId="1" xfId="0" applyNumberFormat="1" applyFont="1" applyFill="1" applyBorder="1"/>
    <xf numFmtId="179" fontId="0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9</xdr:row>
      <xdr:rowOff>125190</xdr:rowOff>
    </xdr:from>
    <xdr:to>
      <xdr:col>9</xdr:col>
      <xdr:colOff>200024</xdr:colOff>
      <xdr:row>25</xdr:row>
      <xdr:rowOff>171449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1992090"/>
          <a:ext cx="2905124" cy="309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topLeftCell="A4" workbookViewId="0">
      <selection activeCell="C16" sqref="C16"/>
    </sheetView>
  </sheetViews>
  <sheetFormatPr baseColWidth="10" defaultRowHeight="15" x14ac:dyDescent="0.25"/>
  <cols>
    <col min="1" max="1" width="3.7109375" style="16" customWidth="1"/>
    <col min="2" max="2" width="37.7109375" style="16" customWidth="1"/>
    <col min="3" max="3" width="14.7109375" style="16" customWidth="1"/>
    <col min="4" max="4" width="14" style="16" customWidth="1"/>
    <col min="5" max="16384" width="11.42578125" style="16"/>
  </cols>
  <sheetData>
    <row r="2" spans="1:4" ht="21" x14ac:dyDescent="0.35">
      <c r="B2" s="17" t="s">
        <v>0</v>
      </c>
    </row>
    <row r="5" spans="1:4" ht="21" x14ac:dyDescent="0.35">
      <c r="B5" s="17" t="s">
        <v>20</v>
      </c>
    </row>
    <row r="7" spans="1:4" x14ac:dyDescent="0.25">
      <c r="B7" s="9" t="s">
        <v>6</v>
      </c>
      <c r="C7" s="1">
        <v>9</v>
      </c>
    </row>
    <row r="8" spans="1:4" x14ac:dyDescent="0.25">
      <c r="B8" s="22" t="s">
        <v>10</v>
      </c>
      <c r="C8" s="2">
        <v>570</v>
      </c>
      <c r="D8" s="16" t="s">
        <v>21</v>
      </c>
    </row>
    <row r="9" spans="1:4" x14ac:dyDescent="0.25">
      <c r="B9" s="22" t="s">
        <v>7</v>
      </c>
      <c r="C9" s="3">
        <f>C7/C8*1000</f>
        <v>15.789473684210527</v>
      </c>
      <c r="D9" s="16" t="s">
        <v>11</v>
      </c>
    </row>
    <row r="10" spans="1:4" x14ac:dyDescent="0.25">
      <c r="B10" s="22" t="s">
        <v>1</v>
      </c>
      <c r="C10" s="4">
        <v>300</v>
      </c>
    </row>
    <row r="11" spans="1:4" x14ac:dyDescent="0.25">
      <c r="A11" s="18"/>
      <c r="B11" s="22" t="s">
        <v>2</v>
      </c>
      <c r="C11" s="5">
        <f>C9/C10*1000</f>
        <v>52.631578947368425</v>
      </c>
      <c r="D11" s="21">
        <f>C11/1000</f>
        <v>5.2631578947368425E-2</v>
      </c>
    </row>
    <row r="12" spans="1:4" x14ac:dyDescent="0.25">
      <c r="A12" s="18"/>
      <c r="B12" s="22" t="s">
        <v>9</v>
      </c>
      <c r="C12" s="6">
        <v>6</v>
      </c>
      <c r="D12" s="19"/>
    </row>
    <row r="13" spans="1:4" x14ac:dyDescent="0.25">
      <c r="A13" s="18"/>
      <c r="B13" s="22" t="s">
        <v>8</v>
      </c>
      <c r="C13" s="5">
        <f>C11*C12</f>
        <v>315.78947368421052</v>
      </c>
      <c r="D13" s="21">
        <f>C13/1000</f>
        <v>0.31578947368421051</v>
      </c>
    </row>
    <row r="14" spans="1:4" x14ac:dyDescent="0.25">
      <c r="B14" s="9" t="s">
        <v>5</v>
      </c>
      <c r="C14" s="1">
        <v>9</v>
      </c>
    </row>
    <row r="15" spans="1:4" x14ac:dyDescent="0.25">
      <c r="B15" s="22" t="s">
        <v>22</v>
      </c>
      <c r="C15" s="1">
        <v>0.7</v>
      </c>
    </row>
    <row r="16" spans="1:4" x14ac:dyDescent="0.25">
      <c r="B16" s="22" t="s">
        <v>3</v>
      </c>
      <c r="C16" s="7">
        <f>C14-C15</f>
        <v>8.3000000000000007</v>
      </c>
    </row>
    <row r="17" spans="2:5" x14ac:dyDescent="0.25">
      <c r="B17" s="22" t="s">
        <v>4</v>
      </c>
      <c r="C17" s="8">
        <f>C16/C13*1000</f>
        <v>26.283333333333335</v>
      </c>
      <c r="D17" s="20">
        <f>C17*1000</f>
        <v>26283.333333333336</v>
      </c>
    </row>
    <row r="20" spans="2:5" x14ac:dyDescent="0.25">
      <c r="B20" s="23" t="s">
        <v>12</v>
      </c>
      <c r="E20" s="24" t="s">
        <v>19</v>
      </c>
    </row>
    <row r="21" spans="2:5" x14ac:dyDescent="0.25">
      <c r="B21" s="10" t="s">
        <v>16</v>
      </c>
      <c r="C21" s="12">
        <f>C22/C23</f>
        <v>100</v>
      </c>
      <c r="D21" s="25">
        <f>C21/1000</f>
        <v>0.1</v>
      </c>
      <c r="E21" s="15">
        <f>C22*C23</f>
        <v>0.04</v>
      </c>
    </row>
    <row r="22" spans="2:5" x14ac:dyDescent="0.25">
      <c r="B22" s="22" t="s">
        <v>13</v>
      </c>
      <c r="C22" s="1">
        <v>2</v>
      </c>
    </row>
    <row r="23" spans="2:5" x14ac:dyDescent="0.25">
      <c r="B23" s="22" t="s">
        <v>14</v>
      </c>
      <c r="C23" s="13">
        <v>0.02</v>
      </c>
      <c r="D23" s="21">
        <f>C23*1000</f>
        <v>20</v>
      </c>
    </row>
    <row r="24" spans="2:5" x14ac:dyDescent="0.25">
      <c r="B24" s="10" t="s">
        <v>17</v>
      </c>
      <c r="C24" s="14">
        <f>C25/C26</f>
        <v>1.4893617021276594E-3</v>
      </c>
      <c r="D24" s="21">
        <f>C24*1000</f>
        <v>1.4893617021276595</v>
      </c>
      <c r="E24" s="15">
        <f>C24*C25</f>
        <v>1.0425531914893616E-3</v>
      </c>
    </row>
    <row r="25" spans="2:5" x14ac:dyDescent="0.25">
      <c r="B25" s="22" t="s">
        <v>13</v>
      </c>
      <c r="C25" s="1">
        <v>0.7</v>
      </c>
    </row>
    <row r="26" spans="2:5" x14ac:dyDescent="0.25">
      <c r="B26" s="22" t="s">
        <v>15</v>
      </c>
      <c r="C26" s="2">
        <v>470</v>
      </c>
    </row>
    <row r="27" spans="2:5" x14ac:dyDescent="0.25">
      <c r="B27" s="11" t="s">
        <v>18</v>
      </c>
      <c r="C27" s="26">
        <f>C28*C29</f>
        <v>1.04</v>
      </c>
      <c r="D27" s="27">
        <f>C27*100</f>
        <v>104</v>
      </c>
      <c r="E27" s="15">
        <f>C27*C29</f>
        <v>2.0800000000000003E-3</v>
      </c>
    </row>
    <row r="28" spans="2:5" x14ac:dyDescent="0.25">
      <c r="B28" s="22" t="s">
        <v>15</v>
      </c>
      <c r="C28" s="2">
        <v>520</v>
      </c>
    </row>
    <row r="29" spans="2:5" x14ac:dyDescent="0.25">
      <c r="B29" s="22" t="s">
        <v>14</v>
      </c>
      <c r="C29" s="28">
        <v>2E-3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Transistorberechnung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</cp:lastModifiedBy>
  <dcterms:created xsi:type="dcterms:W3CDTF">2015-11-15T10:10:28Z</dcterms:created>
  <dcterms:modified xsi:type="dcterms:W3CDTF">2017-05-01T13:46:12Z</dcterms:modified>
</cp:coreProperties>
</file>